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diBerger\Documents\"/>
    </mc:Choice>
  </mc:AlternateContent>
  <xr:revisionPtr revIDLastSave="0" documentId="13_ncr:1_{759D44F6-9A90-4FBD-AC1A-DDBF3D54059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7" i="1" l="1"/>
  <c r="K127" i="1"/>
  <c r="J127" i="1"/>
  <c r="I127" i="1"/>
  <c r="H127" i="1"/>
  <c r="G127" i="1"/>
  <c r="F127" i="1"/>
  <c r="E127" i="1"/>
  <c r="L22" i="1" l="1"/>
  <c r="K22" i="1"/>
  <c r="J22" i="1"/>
  <c r="I22" i="1"/>
  <c r="H22" i="1"/>
  <c r="G22" i="1"/>
  <c r="F22" i="1"/>
  <c r="E22" i="1"/>
  <c r="B18" i="1"/>
  <c r="B22" i="1" s="1"/>
  <c r="B24" i="1" s="1"/>
</calcChain>
</file>

<file path=xl/sharedStrings.xml><?xml version="1.0" encoding="utf-8"?>
<sst xmlns="http://schemas.openxmlformats.org/spreadsheetml/2006/main" count="156" uniqueCount="144">
  <si>
    <t>CalFresh Income Calculator: Valid from Oct 2023 - Sept 2024</t>
  </si>
  <si>
    <r>
      <rPr>
        <b/>
        <sz val="12"/>
        <rFont val="Aptos Narrow"/>
        <family val="2"/>
        <charset val="1"/>
      </rPr>
      <t>*Note</t>
    </r>
    <r>
      <rPr>
        <sz val="12"/>
        <rFont val="Aptos Narrow"/>
        <family val="2"/>
        <charset val="1"/>
      </rPr>
      <t xml:space="preserve">: There are other rules and regulations to consider when determining eligiblity. </t>
    </r>
  </si>
  <si>
    <r>
      <rPr>
        <b/>
        <sz val="12"/>
        <rFont val="Aptos Narrow"/>
        <family val="2"/>
        <charset val="1"/>
      </rPr>
      <t>*Note:</t>
    </r>
    <r>
      <rPr>
        <sz val="12"/>
        <rFont val="Aptos Narrow"/>
        <family val="2"/>
        <charset val="1"/>
      </rPr>
      <t xml:space="preserve"> This calculator automatically assigns a SUA pursuant to CA's "Heat &amp; Eat" option rules &amp; standard medical deduction. </t>
    </r>
  </si>
  <si>
    <t>I. Gross Income Eligibility Test</t>
  </si>
  <si>
    <r>
      <rPr>
        <b/>
        <sz val="12"/>
        <rFont val="Aptos Narrow"/>
        <family val="2"/>
        <charset val="1"/>
      </rPr>
      <t>*Note:</t>
    </r>
    <r>
      <rPr>
        <sz val="12"/>
        <rFont val="Aptos Narrow"/>
        <family val="2"/>
        <charset val="1"/>
      </rPr>
      <t xml:space="preserve"> This calculator is valid after June of 2019, After SSI Cashout and ABAWD Time Limit Waiver expiration in some counties. </t>
    </r>
  </si>
  <si>
    <t xml:space="preserve">You must complete HH(a) - HH(b) for the rest of the calculator to work.  </t>
  </si>
  <si>
    <t>HH(a): Number of people in the "purchase &amp; prepare together" household (see 2nd worksheet for rules):</t>
  </si>
  <si>
    <r>
      <rPr>
        <b/>
        <i/>
        <u/>
        <sz val="12"/>
        <rFont val="Aptos Narrow"/>
        <family val="2"/>
        <charset val="1"/>
      </rPr>
      <t xml:space="preserve">Include </t>
    </r>
    <r>
      <rPr>
        <i/>
        <sz val="12"/>
        <rFont val="Aptos Narrow"/>
        <family val="2"/>
        <charset val="1"/>
      </rPr>
      <t xml:space="preserve">people on SSI and any ineligible noncitizen or "uncooperative members in "purchase &amp; prepare together" household. DO NOT Include Inneligible Students or people inneligible due to ABAWD status. </t>
    </r>
  </si>
  <si>
    <t>HH(b): Number of these people have a qualifying immigrant status and applying w/household?</t>
  </si>
  <si>
    <r>
      <rPr>
        <b/>
        <i/>
        <u/>
        <sz val="12"/>
        <rFont val="Aptos Narrow"/>
        <family val="2"/>
        <charset val="1"/>
      </rPr>
      <t>Include</t>
    </r>
    <r>
      <rPr>
        <i/>
        <sz val="12"/>
        <rFont val="Aptos Narrow"/>
        <family val="2"/>
        <charset val="1"/>
      </rPr>
      <t xml:space="preserve"> people on SSI, but</t>
    </r>
    <r>
      <rPr>
        <b/>
        <i/>
        <u/>
        <sz val="12"/>
        <rFont val="Aptos Narrow"/>
        <family val="2"/>
        <charset val="1"/>
      </rPr>
      <t xml:space="preserve"> DO NOT Include</t>
    </r>
    <r>
      <rPr>
        <i/>
        <sz val="12"/>
        <rFont val="Aptos Narrow"/>
        <family val="2"/>
        <charset val="1"/>
      </rPr>
      <t xml:space="preserve"> ineligible students, sanctioned hh members, an inneligible ABAWD or any undocumented or "uncooperative members in "eat &amp; prepare together" household. </t>
    </r>
  </si>
  <si>
    <r>
      <rPr>
        <b/>
        <sz val="12"/>
        <rFont val="Aptos Narrow"/>
        <family val="2"/>
        <charset val="1"/>
      </rPr>
      <t xml:space="preserve">HH(c): Number of these people ineligible for reasons </t>
    </r>
    <r>
      <rPr>
        <b/>
        <i/>
        <u/>
        <sz val="12"/>
        <rFont val="Aptos Narrow"/>
        <family val="2"/>
        <charset val="1"/>
      </rPr>
      <t>other than</t>
    </r>
    <r>
      <rPr>
        <b/>
        <sz val="12"/>
        <rFont val="Aptos Narrow"/>
        <family val="2"/>
        <charset val="1"/>
      </rPr>
      <t xml:space="preserve"> sanction or immigration status?</t>
    </r>
  </si>
  <si>
    <t>Need to know in order to pro-rate shelter expenses appropriately.</t>
  </si>
  <si>
    <t>Are any members of the household a senior or disabled?</t>
  </si>
  <si>
    <t>Y or N</t>
  </si>
  <si>
    <t>Definition of Elderly or Disdabled Household: http://calfresh.guide/special-eligibility-rules-for-the-elderly-or-disabled/</t>
  </si>
  <si>
    <t>A1 (a). Gross Monthly Earned Income for Eligible HH Members:</t>
  </si>
  <si>
    <t xml:space="preserve">Click here for Income rules. Do not include earned income for children 18 going to school at least part-time or for ineligible students.  </t>
  </si>
  <si>
    <t>A1 (b). Gross Monthly Earned Income for Ineligible Noncitizen HH (or SSN/citizenship Un-Cooperative) Members:</t>
  </si>
  <si>
    <t>http://calfresh.guide/what-is-income/</t>
  </si>
  <si>
    <t>A1.   Gross Monthly Earned Income of all Members in Household</t>
  </si>
  <si>
    <t>(A1)</t>
  </si>
  <si>
    <t>A2 (a). Gross Monthly Un-Earned Income for HH Members with Eligible Immigration Status Including Income of Sanctioned Ineligible:</t>
  </si>
  <si>
    <t xml:space="preserve">Do not include any income from a person ineligible due to Student Rule or ABAWD Time Limit - the whole amount is NOT listed/that person is NOT eligible. </t>
  </si>
  <si>
    <t>A2 (b). Gross Monthly Un-Earned Income for Ineligible Noncitizen HH Members:</t>
  </si>
  <si>
    <t>A2.   Gross Monthly Un-Earned Income of all Members in Household</t>
  </si>
  <si>
    <t>(A2)</t>
  </si>
  <si>
    <t xml:space="preserve">B. Amount PAID in child support by Eligible CF HH Member </t>
  </si>
  <si>
    <t>(B)</t>
  </si>
  <si>
    <t>200% FPL</t>
  </si>
  <si>
    <t xml:space="preserve">Household Size </t>
  </si>
  <si>
    <t>For each additional household member add…</t>
  </si>
  <si>
    <t>C.   Gross Monthly Income</t>
  </si>
  <si>
    <t>(C)</t>
  </si>
  <si>
    <t>Maximum Gross Limit</t>
  </si>
  <si>
    <t>Does the family's gross income fall under the 200% gross income test?</t>
  </si>
  <si>
    <t xml:space="preserve">IF "NO" STOP HERE. UNLESS there is someone in the household who is Sr &amp; Disabled. They have no gross income test and are eligible with a Gross Income ABOVE 200% as long as their assets are below Asset Test. </t>
  </si>
  <si>
    <t>II. Net Income Eligibility Test</t>
  </si>
  <si>
    <t xml:space="preserve">D.   Gross Monthly Earned Income - Pro-rated (A1) </t>
  </si>
  <si>
    <t>(D)</t>
  </si>
  <si>
    <t>E.   Earned Income Deduction [20% of D]</t>
  </si>
  <si>
    <t>(E)</t>
  </si>
  <si>
    <t>F.   Net Earned Income (D) - (E)</t>
  </si>
  <si>
    <t>(F)</t>
  </si>
  <si>
    <t xml:space="preserve">G.   Add Unearned Income (A2) to Net Earned Income (F) Subtract (B). </t>
  </si>
  <si>
    <t>(G)</t>
  </si>
  <si>
    <t>Source: https://cdss.ca.gov/Portals/9/Additional-Resources/Letters-and-Notices/ACINs/2023/I-48-23.pdf</t>
  </si>
  <si>
    <t>Household Size</t>
  </si>
  <si>
    <t>1,2,3</t>
  </si>
  <si>
    <t>6+</t>
  </si>
  <si>
    <t>H.   Enter the Standard Deduction</t>
  </si>
  <si>
    <t>(H)</t>
  </si>
  <si>
    <t>Standard Deduction</t>
  </si>
  <si>
    <t>I.   Enter Dependent Care Deduction: Total $ paid in child care or adult care by Eligible HH Member (self-certified)</t>
  </si>
  <si>
    <t>(I)</t>
  </si>
  <si>
    <t xml:space="preserve">If these expenses are shared among eligible and inelgible hh members - use pro-rated percentage. </t>
  </si>
  <si>
    <t>J. Monthly medical expenses: ONLY for senior or disabled member applying for CalFresh</t>
  </si>
  <si>
    <t>Enter only the expenses of senior or disabled members of CalFresh HH who are eligible &amp; applying for Calfresh.</t>
  </si>
  <si>
    <t>J2. Excess Medical Deduction = J - $35</t>
  </si>
  <si>
    <t>J3. Standard Medical Deduction of $120 minimally</t>
  </si>
  <si>
    <t>(J)</t>
  </si>
  <si>
    <t xml:space="preserve">For more about Medical Deductions, see: http://calfresh.guide/medical-expense-deductions/ </t>
  </si>
  <si>
    <t>Is household homeless and paying un-verified Shelter Costs?</t>
  </si>
  <si>
    <t>If yes, Skip Excess Shelter Deduction Section. If no, take Homeless Shelter Deduction</t>
  </si>
  <si>
    <t>K.   Homeless Shelter Deduction - Only if applicable</t>
  </si>
  <si>
    <t>(K)</t>
  </si>
  <si>
    <t>Homeless Shelter Deduction</t>
  </si>
  <si>
    <t>L.   Adjusted income = (G) - (H) - (I) - (J) - (K)</t>
  </si>
  <si>
    <t>(L)</t>
  </si>
  <si>
    <t>M. Shelter Deduction</t>
  </si>
  <si>
    <t>M1   Housing Costs (i.e. rent, mortgage, taxes, insurance, etc.) Paid by person with eligible cit/noncit status.</t>
  </si>
  <si>
    <t>(M)1</t>
  </si>
  <si>
    <t xml:space="preserve">Every HH except those w/ elderly &amp; disabled HH &amp;  homeless </t>
  </si>
  <si>
    <t>M2   Housing Costs (i.e. rent, mortgage, taxes, insurance, etc.) Paid by ineligible noncitizen person.</t>
  </si>
  <si>
    <t>(M)2</t>
  </si>
  <si>
    <t>M3   Pro-rated Housing Costs: Prorated using numbers in B5 - B7 - if error, make sure B5-B7 are filled in</t>
  </si>
  <si>
    <t>M3</t>
  </si>
  <si>
    <t>If B6 AND B7 are 0, enter 0 for B 55</t>
  </si>
  <si>
    <t>N1.   Utility Deduction  - Note: Calculator Applies "Heat &amp; Eat" Provision w/ State SUAS</t>
  </si>
  <si>
    <t>(N)</t>
  </si>
  <si>
    <t xml:space="preserve">N2.  Calculation of Utility Allowance - Automatically Entered for All Households </t>
  </si>
  <si>
    <t>O.   Adjusted Shelter Costs (M3+N)</t>
  </si>
  <si>
    <t>(O)</t>
  </si>
  <si>
    <t>Utility Cost</t>
  </si>
  <si>
    <t>SUA</t>
  </si>
  <si>
    <t>LUA</t>
  </si>
  <si>
    <t>TUA</t>
  </si>
  <si>
    <t>Deduction</t>
  </si>
  <si>
    <t>P.   ½ of Adjusted Income (L)</t>
  </si>
  <si>
    <t>(P)</t>
  </si>
  <si>
    <t>Q.   Shelter cost difference (subtract line P from O)</t>
  </si>
  <si>
    <t>(Q)</t>
  </si>
  <si>
    <t>R.   Excess Shelter Deduction Enter (1) or (2)</t>
  </si>
  <si>
    <t>(R)</t>
  </si>
  <si>
    <t>Shelter Deduction Maximum</t>
  </si>
  <si>
    <t xml:space="preserve">      (1) For Non-elderly, Non-Disabled Shelter cost difference (Q) or Shelter Deduction Maximum,</t>
  </si>
  <si>
    <t>For non-Elderly &amp; Disabled Only</t>
  </si>
  <si>
    <r>
      <rPr>
        <sz val="12"/>
        <rFont val="Aptos Narrow"/>
        <family val="2"/>
        <charset val="1"/>
      </rPr>
      <t xml:space="preserve">           whichever </t>
    </r>
    <r>
      <rPr>
        <b/>
        <sz val="12"/>
        <rFont val="Aptos Narrow"/>
        <family val="2"/>
        <charset val="1"/>
      </rPr>
      <t>smaller</t>
    </r>
  </si>
  <si>
    <t xml:space="preserve">      (2) Full shelter cost difference (Q) if elderly or disabled member in CalFresh household</t>
  </si>
  <si>
    <t xml:space="preserve">If (S) exceeds Max. 100% Net Income Limit, HH is ineligibile. </t>
  </si>
  <si>
    <t xml:space="preserve">S.   Monthly Net Income </t>
  </si>
  <si>
    <t xml:space="preserve">      Subtract Excess Shelter Deduction (R1 or R2) from Adjusted Income (L)</t>
  </si>
  <si>
    <t>(S)</t>
  </si>
  <si>
    <t>Max. Net Income Limit</t>
  </si>
  <si>
    <t>Does the family's net income meet net income test?</t>
  </si>
  <si>
    <t>IF "NO" STOP HERE</t>
  </si>
  <si>
    <t xml:space="preserve">III. CalFresh Allotment </t>
  </si>
  <si>
    <t>T.   Multiply the Household's Net Income (S) by 0.3</t>
  </si>
  <si>
    <t>(T)</t>
  </si>
  <si>
    <t>U.   Adjusted Food Income (round up to next $)</t>
  </si>
  <si>
    <t>(U)</t>
  </si>
  <si>
    <t>V.   Max. CalFresh Allotment for Family Size</t>
  </si>
  <si>
    <t>(V)</t>
  </si>
  <si>
    <t xml:space="preserve">       If (U) higher than (V) - HH of 3+ not eligible for CalFresh</t>
  </si>
  <si>
    <t>Max. CalFresh Allotment</t>
  </si>
  <si>
    <t xml:space="preserve">    </t>
  </si>
  <si>
    <t xml:space="preserve">W. Amount in CalFresh </t>
  </si>
  <si>
    <t>(W)</t>
  </si>
  <si>
    <t xml:space="preserve">X.   For HH of 3+, </t>
  </si>
  <si>
    <t xml:space="preserve">       add $1 if (W) is $1, $3 or $5.</t>
  </si>
  <si>
    <t>(X)</t>
  </si>
  <si>
    <t xml:space="preserve">Y.   For HH of 1-2,  </t>
  </si>
  <si>
    <t xml:space="preserve">      enter $23 if the Adjusted Food Income (U) is greater  </t>
  </si>
  <si>
    <t xml:space="preserve">      than the Max. CalFresh Allotment or if (V) is less than $23.00.</t>
  </si>
  <si>
    <t>(Y)</t>
  </si>
  <si>
    <r>
      <rPr>
        <b/>
        <sz val="12"/>
        <rFont val="Aptos Narrow"/>
        <family val="2"/>
        <charset val="1"/>
      </rPr>
      <t>Note:</t>
    </r>
    <r>
      <rPr>
        <sz val="12"/>
        <rFont val="Aptos Narrow"/>
        <family val="2"/>
        <charset val="1"/>
      </rPr>
      <t xml:space="preserve"> if less meets Net Income Test, but HH size is less than 3 and (W) is less than $15, then they will receive minimum benefit of $15</t>
    </r>
  </si>
  <si>
    <t>Z.   Monthly CalFresh Allotment:</t>
  </si>
  <si>
    <t>(Z)</t>
  </si>
  <si>
    <t>IV. Pro Rated First Month's Allotment</t>
  </si>
  <si>
    <t>Enter the number of days in the month plus 1</t>
  </si>
  <si>
    <t>Day of the month the household applied for CalFresh:</t>
  </si>
  <si>
    <t>AA.   Subtract the day of the month the household applied</t>
  </si>
  <si>
    <t>(AA)</t>
  </si>
  <si>
    <t>AB.   Divide by 30</t>
  </si>
  <si>
    <t>(AB)</t>
  </si>
  <si>
    <t>AC.   Multiply (AB) by (Z)</t>
  </si>
  <si>
    <t>(AC)</t>
  </si>
  <si>
    <t>AD.   Unrounded CalFresh allotment:</t>
  </si>
  <si>
    <t>(AD)</t>
  </si>
  <si>
    <t xml:space="preserve">        Round down to next whole dollar:</t>
  </si>
  <si>
    <t xml:space="preserve">         First Month's CalFresh Allotment</t>
  </si>
  <si>
    <t>Monthly Interim Report Threshold (IRT)</t>
  </si>
  <si>
    <t>130% FPL</t>
  </si>
  <si>
    <t xml:space="preserve">Interim Report Threshold </t>
  </si>
  <si>
    <t>Source: https://cdss.ca.gov/Portals/9/Additional-Resources/Letters-and-Notices/ACINs/2020/I-65_20.pdf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</si>
</sst>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Yes&quot;;&quot;Yes&quot;;&quot;No&quot;"/>
    <numFmt numFmtId="165" formatCode="_(\$* #,##0.00_);_(\$* \(#,##0.00\);_(\$* \-??_);_(@_)"/>
    <numFmt numFmtId="166" formatCode="\$#,##0.00"/>
    <numFmt numFmtId="167" formatCode="\$#,##0"/>
    <numFmt numFmtId="168" formatCode="&quot;$&quot;#,##0"/>
  </numFmts>
  <fonts count="18" x14ac:knownFonts="1">
    <font>
      <sz val="11"/>
      <color rgb="FF000000"/>
      <name val="Aptos Narrow"/>
      <family val="2"/>
      <charset val="1"/>
    </font>
    <font>
      <sz val="12"/>
      <name val="Aptos Narrow"/>
      <family val="2"/>
      <charset val="1"/>
    </font>
    <font>
      <b/>
      <sz val="14"/>
      <name val="Aptos Narrow"/>
      <family val="2"/>
      <charset val="1"/>
    </font>
    <font>
      <b/>
      <sz val="12"/>
      <name val="Aptos Narrow"/>
      <family val="2"/>
      <charset val="1"/>
    </font>
    <font>
      <b/>
      <sz val="12"/>
      <color rgb="FFFF0000"/>
      <name val="Aptos Narrow"/>
      <family val="2"/>
      <charset val="1"/>
    </font>
    <font>
      <b/>
      <i/>
      <u/>
      <sz val="12"/>
      <name val="Aptos Narrow"/>
      <family val="2"/>
      <charset val="1"/>
    </font>
    <font>
      <i/>
      <sz val="12"/>
      <name val="Aptos Narrow"/>
      <family val="2"/>
      <charset val="1"/>
    </font>
    <font>
      <sz val="12"/>
      <color rgb="FF000000"/>
      <name val="Aptos Narrow"/>
      <family val="2"/>
      <charset val="1"/>
    </font>
    <font>
      <u/>
      <sz val="11"/>
      <color rgb="FF467886"/>
      <name val="Aptos Narrow"/>
      <family val="2"/>
      <charset val="1"/>
    </font>
    <font>
      <b/>
      <sz val="12"/>
      <color rgb="FF000000"/>
      <name val="Aptos Narrow"/>
      <family val="2"/>
      <charset val="1"/>
    </font>
    <font>
      <i/>
      <sz val="12"/>
      <color rgb="FF000000"/>
      <name val="Aptos Narrow"/>
      <family val="2"/>
      <charset val="1"/>
    </font>
    <font>
      <sz val="12"/>
      <color rgb="FFFF0000"/>
      <name val="Aptos Narrow"/>
      <family val="2"/>
      <charset val="1"/>
    </font>
    <font>
      <sz val="12"/>
      <color rgb="FF000080"/>
      <name val="Aptos Narrow"/>
      <family val="2"/>
      <charset val="1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sz val="12"/>
      <color indexed="8"/>
      <name val="Aptos Narrow"/>
      <family val="2"/>
      <scheme val="minor"/>
    </font>
    <font>
      <i/>
      <sz val="12"/>
      <color indexed="8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F2D0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</borders>
  <cellStyleXfs count="2">
    <xf numFmtId="0" fontId="0" fillId="0" borderId="0"/>
    <xf numFmtId="0" fontId="8" fillId="0" borderId="0" applyBorder="0" applyProtection="0"/>
  </cellStyleXfs>
  <cellXfs count="74">
    <xf numFmtId="0" fontId="0" fillId="0" borderId="0" xfId="0"/>
    <xf numFmtId="0" fontId="10" fillId="0" borderId="5" xfId="0" applyFont="1" applyBorder="1" applyAlignment="1">
      <alignment horizontal="right" vertical="top"/>
    </xf>
    <xf numFmtId="167" fontId="7" fillId="3" borderId="5" xfId="0" applyNumberFormat="1" applyFont="1" applyFill="1" applyBorder="1" applyAlignment="1">
      <alignment horizontal="center" vertical="top" wrapText="1"/>
    </xf>
    <xf numFmtId="167" fontId="7" fillId="5" borderId="5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5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right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0" xfId="1" applyFont="1" applyBorder="1" applyAlignment="1" applyProtection="1">
      <alignment wrapText="1"/>
    </xf>
    <xf numFmtId="164" fontId="1" fillId="0" borderId="0" xfId="0" applyNumberFormat="1" applyFont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6" fontId="1" fillId="3" borderId="3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right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right"/>
    </xf>
    <xf numFmtId="167" fontId="7" fillId="3" borderId="4" xfId="0" applyNumberFormat="1" applyFont="1" applyFill="1" applyBorder="1" applyAlignment="1">
      <alignment vertical="top" wrapText="1"/>
    </xf>
    <xf numFmtId="167" fontId="1" fillId="3" borderId="4" xfId="0" applyNumberFormat="1" applyFont="1" applyFill="1" applyBorder="1"/>
    <xf numFmtId="0" fontId="3" fillId="6" borderId="0" xfId="0" applyFont="1" applyFill="1" applyAlignment="1">
      <alignment horizontal="right" wrapText="1"/>
    </xf>
    <xf numFmtId="0" fontId="3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3" fillId="6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16" fontId="7" fillId="4" borderId="4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/>
    </xf>
    <xf numFmtId="167" fontId="1" fillId="3" borderId="6" xfId="0" applyNumberFormat="1" applyFont="1" applyFill="1" applyBorder="1"/>
    <xf numFmtId="165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left" wrapText="1"/>
    </xf>
    <xf numFmtId="166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0" fontId="1" fillId="3" borderId="3" xfId="0" applyFont="1" applyFill="1" applyBorder="1" applyProtection="1">
      <protection locked="0"/>
    </xf>
    <xf numFmtId="0" fontId="11" fillId="0" borderId="0" xfId="0" applyFont="1" applyAlignment="1">
      <alignment wrapText="1"/>
    </xf>
    <xf numFmtId="166" fontId="1" fillId="0" borderId="0" xfId="0" applyNumberFormat="1" applyFont="1"/>
    <xf numFmtId="0" fontId="9" fillId="7" borderId="4" xfId="0" applyFont="1" applyFill="1" applyBorder="1" applyAlignment="1">
      <alignment horizontal="right" wrapText="1"/>
    </xf>
    <xf numFmtId="167" fontId="1" fillId="3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9" fillId="0" borderId="4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166" fontId="1" fillId="6" borderId="1" xfId="0" applyNumberFormat="1" applyFont="1" applyFill="1" applyBorder="1"/>
    <xf numFmtId="0" fontId="1" fillId="6" borderId="0" xfId="0" applyFont="1" applyFill="1"/>
    <xf numFmtId="0" fontId="9" fillId="0" borderId="0" xfId="0" applyFont="1"/>
    <xf numFmtId="0" fontId="7" fillId="0" borderId="0" xfId="0" applyFont="1"/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/>
    <xf numFmtId="0" fontId="7" fillId="6" borderId="0" xfId="0" applyFont="1" applyFill="1"/>
    <xf numFmtId="0" fontId="3" fillId="6" borderId="0" xfId="0" applyFont="1" applyFill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7" xfId="0" applyFont="1" applyBorder="1" applyAlignment="1">
      <alignment horizontal="right" wrapText="1"/>
    </xf>
    <xf numFmtId="0" fontId="16" fillId="8" borderId="7" xfId="0" applyFont="1" applyFill="1" applyBorder="1" applyAlignment="1">
      <alignment horizontal="center" vertical="top" wrapText="1"/>
    </xf>
    <xf numFmtId="0" fontId="16" fillId="8" borderId="7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3" fillId="0" borderId="7" xfId="0" applyFont="1" applyBorder="1" applyAlignment="1">
      <alignment horizontal="right"/>
    </xf>
    <xf numFmtId="168" fontId="16" fillId="9" borderId="7" xfId="0" applyNumberFormat="1" applyFont="1" applyFill="1" applyBorder="1" applyAlignment="1">
      <alignment vertical="top" wrapText="1"/>
    </xf>
    <xf numFmtId="168" fontId="16" fillId="9" borderId="8" xfId="0" applyNumberFormat="1" applyFont="1" applyFill="1" applyBorder="1" applyAlignment="1">
      <alignment horizontal="center" vertical="top" wrapText="1"/>
    </xf>
    <xf numFmtId="168" fontId="16" fillId="9" borderId="0" xfId="0" applyNumberFormat="1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F2D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6788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"/>
  <sheetViews>
    <sheetView tabSelected="1" topLeftCell="A118" zoomScaleNormal="100" workbookViewId="0">
      <selection activeCell="A129" sqref="A129:D133"/>
    </sheetView>
  </sheetViews>
  <sheetFormatPr defaultColWidth="8.5703125" defaultRowHeight="15.75" x14ac:dyDescent="0.25"/>
  <cols>
    <col min="1" max="1" width="81.42578125" style="5" customWidth="1"/>
    <col min="2" max="2" width="11.5703125" customWidth="1"/>
    <col min="3" max="3" width="9.140625" style="6" customWidth="1"/>
    <col min="4" max="4" width="64.85546875" style="7" customWidth="1"/>
    <col min="5" max="5" width="10.85546875" customWidth="1"/>
    <col min="6" max="12" width="7.28515625" customWidth="1"/>
  </cols>
  <sheetData>
    <row r="1" spans="1:4" ht="32.25" x14ac:dyDescent="0.3">
      <c r="A1" s="8" t="s">
        <v>0</v>
      </c>
      <c r="B1" s="6"/>
      <c r="D1" s="9" t="s">
        <v>1</v>
      </c>
    </row>
    <row r="2" spans="1:4" ht="31.5" x14ac:dyDescent="0.25">
      <c r="A2" s="7"/>
      <c r="B2" s="6"/>
      <c r="D2" s="9" t="s">
        <v>2</v>
      </c>
    </row>
    <row r="3" spans="1:4" ht="31.5" x14ac:dyDescent="0.25">
      <c r="A3" s="9" t="s">
        <v>3</v>
      </c>
      <c r="B3" s="6"/>
      <c r="D3" s="9" t="s">
        <v>4</v>
      </c>
    </row>
    <row r="4" spans="1:4" x14ac:dyDescent="0.25">
      <c r="A4" s="10" t="s">
        <v>5</v>
      </c>
      <c r="B4" s="6"/>
    </row>
    <row r="5" spans="1:4" ht="63" x14ac:dyDescent="0.25">
      <c r="A5" s="11" t="s">
        <v>6</v>
      </c>
      <c r="B5" s="12"/>
      <c r="C5" s="13"/>
      <c r="D5" s="14" t="s">
        <v>7</v>
      </c>
    </row>
    <row r="6" spans="1:4" ht="63" x14ac:dyDescent="0.25">
      <c r="A6" s="11" t="s">
        <v>8</v>
      </c>
      <c r="B6" s="12"/>
      <c r="C6" s="13"/>
      <c r="D6" s="14" t="s">
        <v>9</v>
      </c>
    </row>
    <row r="7" spans="1:4" ht="31.5" x14ac:dyDescent="0.25">
      <c r="A7" s="11" t="s">
        <v>10</v>
      </c>
      <c r="B7" s="15"/>
      <c r="C7" s="13"/>
      <c r="D7" s="16" t="s">
        <v>11</v>
      </c>
    </row>
    <row r="8" spans="1:4" x14ac:dyDescent="0.25">
      <c r="A8" s="7"/>
      <c r="B8" s="17"/>
    </row>
    <row r="9" spans="1:4" ht="47.25" x14ac:dyDescent="0.25">
      <c r="A9" s="18" t="s">
        <v>12</v>
      </c>
      <c r="B9" s="19"/>
      <c r="C9" s="20" t="s">
        <v>13</v>
      </c>
      <c r="D9" s="21" t="s">
        <v>14</v>
      </c>
    </row>
    <row r="10" spans="1:4" x14ac:dyDescent="0.25">
      <c r="A10" s="18"/>
      <c r="B10" s="22"/>
      <c r="C10" s="20"/>
      <c r="D10" s="9"/>
    </row>
    <row r="11" spans="1:4" x14ac:dyDescent="0.25">
      <c r="A11" s="18"/>
      <c r="B11" s="22"/>
      <c r="C11" s="20"/>
      <c r="D11" s="9"/>
    </row>
    <row r="12" spans="1:4" ht="47.25" x14ac:dyDescent="0.25">
      <c r="A12" s="7" t="s">
        <v>15</v>
      </c>
      <c r="B12" s="23"/>
      <c r="D12" s="21" t="s">
        <v>16</v>
      </c>
    </row>
    <row r="13" spans="1:4" ht="31.5" x14ac:dyDescent="0.25">
      <c r="A13" s="7" t="s">
        <v>17</v>
      </c>
      <c r="B13" s="23">
        <v>0</v>
      </c>
      <c r="D13" s="7" t="s">
        <v>18</v>
      </c>
    </row>
    <row r="14" spans="1:4" x14ac:dyDescent="0.25">
      <c r="A14" s="9" t="s">
        <v>19</v>
      </c>
      <c r="B14" s="24"/>
      <c r="C14" s="6" t="s">
        <v>20</v>
      </c>
    </row>
    <row r="15" spans="1:4" x14ac:dyDescent="0.25">
      <c r="A15" s="7"/>
      <c r="B15" s="6"/>
    </row>
    <row r="16" spans="1:4" ht="47.25" x14ac:dyDescent="0.25">
      <c r="A16" s="7" t="s">
        <v>21</v>
      </c>
      <c r="B16" s="23"/>
      <c r="D16" s="7" t="s">
        <v>22</v>
      </c>
    </row>
    <row r="17" spans="1:22" x14ac:dyDescent="0.25">
      <c r="A17" s="7" t="s">
        <v>23</v>
      </c>
      <c r="B17" s="23">
        <v>0</v>
      </c>
    </row>
    <row r="18" spans="1:22" x14ac:dyDescent="0.25">
      <c r="A18" s="9" t="s">
        <v>24</v>
      </c>
      <c r="B18" s="24" t="e">
        <f>B16+(B17*(B6/B5))</f>
        <v>#DIV/0!</v>
      </c>
      <c r="C18" s="6" t="s">
        <v>25</v>
      </c>
      <c r="D18" s="14"/>
    </row>
    <row r="19" spans="1:22" x14ac:dyDescent="0.25">
      <c r="A19" s="7"/>
      <c r="B19" s="25"/>
    </row>
    <row r="20" spans="1:22" x14ac:dyDescent="0.25">
      <c r="A20" s="9" t="s">
        <v>26</v>
      </c>
      <c r="B20" s="23"/>
      <c r="C20" s="6" t="s">
        <v>27</v>
      </c>
      <c r="D20" s="9" t="s">
        <v>28</v>
      </c>
    </row>
    <row r="21" spans="1:22" x14ac:dyDescent="0.25">
      <c r="A21" s="7"/>
      <c r="B21" s="6"/>
      <c r="D21" s="26" t="s">
        <v>29</v>
      </c>
      <c r="E21" s="27">
        <v>1</v>
      </c>
      <c r="F21" s="27">
        <v>2</v>
      </c>
      <c r="G21" s="27">
        <v>3</v>
      </c>
      <c r="H21" s="28">
        <v>4</v>
      </c>
      <c r="I21" s="27">
        <v>5</v>
      </c>
      <c r="J21" s="27">
        <v>6</v>
      </c>
      <c r="K21" s="27">
        <v>7</v>
      </c>
      <c r="L21" s="28">
        <v>8</v>
      </c>
      <c r="M21" s="4" t="s">
        <v>30</v>
      </c>
      <c r="N21" s="4"/>
      <c r="O21" s="4"/>
      <c r="P21" s="4"/>
      <c r="S21" s="3"/>
      <c r="T21" s="3"/>
      <c r="U21" s="3"/>
      <c r="V21" s="3"/>
    </row>
    <row r="22" spans="1:22" x14ac:dyDescent="0.25">
      <c r="A22" s="9" t="s">
        <v>31</v>
      </c>
      <c r="B22" s="24" t="e">
        <f>((B14+B18)-B20)</f>
        <v>#DIV/0!</v>
      </c>
      <c r="C22" s="6" t="s">
        <v>32</v>
      </c>
      <c r="D22" s="29" t="s">
        <v>33</v>
      </c>
      <c r="E22" s="30">
        <f t="shared" ref="E22:L22" si="0">E81*2</f>
        <v>2430</v>
      </c>
      <c r="F22" s="30">
        <f t="shared" si="0"/>
        <v>3288</v>
      </c>
      <c r="G22" s="31">
        <f t="shared" si="0"/>
        <v>4144</v>
      </c>
      <c r="H22" s="30">
        <f t="shared" si="0"/>
        <v>5000</v>
      </c>
      <c r="I22" s="30">
        <f t="shared" si="0"/>
        <v>5858</v>
      </c>
      <c r="J22" s="30">
        <f t="shared" si="0"/>
        <v>6714</v>
      </c>
      <c r="K22" s="31">
        <f t="shared" si="0"/>
        <v>7570</v>
      </c>
      <c r="L22" s="31">
        <f t="shared" si="0"/>
        <v>8428</v>
      </c>
      <c r="M22" s="2">
        <v>858</v>
      </c>
      <c r="N22" s="2"/>
      <c r="O22" s="2"/>
      <c r="P22" s="2"/>
    </row>
    <row r="23" spans="1:22" x14ac:dyDescent="0.25">
      <c r="A23" s="7"/>
      <c r="B23" s="6"/>
    </row>
    <row r="24" spans="1:22" ht="63" x14ac:dyDescent="0.25">
      <c r="A24" s="32" t="s">
        <v>34</v>
      </c>
      <c r="B24" s="33" t="e">
        <f>IF(OR(AND(B22&lt;=E22,B5=E21),AND(B22&lt;=F22,B5=F21),AND(B22&lt;=G22,B5=G21),AND(B22&lt;=H22,B5=H21),AND(B22&lt;=I22,B5=I21),AND(B22&lt;=J22,B5=J21),AND(B22&lt;=K22,B5=K21),AND(B22&lt;=L22,B5=L21),AND(B22&lt;=(L22+((B5-L21)*M22)),B5&gt;L21)),"YES",IF(OR(B9="Yes",B9="Y"),"YES","NO"))</f>
        <v>#DIV/0!</v>
      </c>
      <c r="C24" s="34"/>
      <c r="D24" s="35" t="s">
        <v>35</v>
      </c>
    </row>
    <row r="25" spans="1:22" x14ac:dyDescent="0.25">
      <c r="A25" s="7"/>
      <c r="B25" s="6"/>
    </row>
    <row r="26" spans="1:22" x14ac:dyDescent="0.25">
      <c r="A26" s="9" t="s">
        <v>36</v>
      </c>
      <c r="B26" s="6"/>
    </row>
    <row r="27" spans="1:22" x14ac:dyDescent="0.25">
      <c r="A27" s="18"/>
      <c r="B27" s="6"/>
    </row>
    <row r="28" spans="1:22" x14ac:dyDescent="0.25">
      <c r="A28" s="36"/>
      <c r="B28" s="6"/>
    </row>
    <row r="29" spans="1:22" x14ac:dyDescent="0.25">
      <c r="A29" s="7" t="s">
        <v>37</v>
      </c>
      <c r="B29" s="24"/>
      <c r="C29" s="6" t="s">
        <v>38</v>
      </c>
    </row>
    <row r="30" spans="1:22" x14ac:dyDescent="0.25">
      <c r="A30" s="7"/>
      <c r="B30" s="6"/>
    </row>
    <row r="31" spans="1:22" x14ac:dyDescent="0.25">
      <c r="A31" s="7" t="s">
        <v>39</v>
      </c>
      <c r="B31" s="24"/>
      <c r="C31" s="6" t="s">
        <v>40</v>
      </c>
    </row>
    <row r="32" spans="1:22" x14ac:dyDescent="0.25">
      <c r="A32" s="7"/>
      <c r="B32" s="6"/>
    </row>
    <row r="33" spans="1:8" x14ac:dyDescent="0.25">
      <c r="A33" s="7" t="s">
        <v>41</v>
      </c>
      <c r="B33" s="24"/>
      <c r="C33" s="6" t="s">
        <v>42</v>
      </c>
    </row>
    <row r="34" spans="1:8" x14ac:dyDescent="0.25">
      <c r="A34" s="7"/>
      <c r="B34" s="6"/>
    </row>
    <row r="35" spans="1:8" x14ac:dyDescent="0.25">
      <c r="A35" s="7" t="s">
        <v>43</v>
      </c>
      <c r="B35" s="24"/>
      <c r="C35" s="6" t="s">
        <v>44</v>
      </c>
      <c r="D35" s="6"/>
      <c r="E35" s="6" t="s">
        <v>45</v>
      </c>
      <c r="F35" s="6"/>
      <c r="G35" s="6"/>
      <c r="H35" s="6"/>
    </row>
    <row r="36" spans="1:8" x14ac:dyDescent="0.25">
      <c r="A36" s="7"/>
      <c r="B36" s="6"/>
      <c r="D36" s="26" t="s">
        <v>46</v>
      </c>
      <c r="E36" s="37" t="s">
        <v>47</v>
      </c>
      <c r="F36" s="27">
        <v>4</v>
      </c>
      <c r="G36" s="27">
        <v>5</v>
      </c>
      <c r="H36" s="38" t="s">
        <v>48</v>
      </c>
    </row>
    <row r="37" spans="1:8" x14ac:dyDescent="0.25">
      <c r="A37" s="7" t="s">
        <v>49</v>
      </c>
      <c r="B37" s="24"/>
      <c r="C37" s="6" t="s">
        <v>50</v>
      </c>
      <c r="D37" s="29" t="s">
        <v>51</v>
      </c>
      <c r="E37" s="30">
        <v>198</v>
      </c>
      <c r="F37" s="30">
        <v>208</v>
      </c>
      <c r="G37" s="30">
        <v>244</v>
      </c>
      <c r="H37" s="39">
        <v>279</v>
      </c>
    </row>
    <row r="38" spans="1:8" x14ac:dyDescent="0.25">
      <c r="A38" s="7"/>
      <c r="B38" s="6"/>
      <c r="D38" s="36"/>
    </row>
    <row r="39" spans="1:8" ht="31.5" x14ac:dyDescent="0.25">
      <c r="A39" s="7" t="s">
        <v>52</v>
      </c>
      <c r="B39" s="40"/>
      <c r="C39" s="6" t="s">
        <v>53</v>
      </c>
      <c r="D39" s="41" t="s">
        <v>54</v>
      </c>
    </row>
    <row r="40" spans="1:8" x14ac:dyDescent="0.25">
      <c r="A40" s="7"/>
      <c r="B40" s="6"/>
    </row>
    <row r="41" spans="1:8" ht="31.5" x14ac:dyDescent="0.25">
      <c r="A41" s="41" t="s">
        <v>55</v>
      </c>
      <c r="B41" s="42"/>
      <c r="D41" s="7" t="s">
        <v>56</v>
      </c>
    </row>
    <row r="42" spans="1:8" x14ac:dyDescent="0.25">
      <c r="A42" s="7"/>
      <c r="B42" s="6"/>
    </row>
    <row r="43" spans="1:8" x14ac:dyDescent="0.25">
      <c r="A43" s="41" t="s">
        <v>57</v>
      </c>
      <c r="B43" s="24"/>
      <c r="D43" s="36"/>
    </row>
    <row r="44" spans="1:8" ht="31.5" x14ac:dyDescent="0.25">
      <c r="A44" s="7" t="s">
        <v>58</v>
      </c>
      <c r="B44" s="24"/>
      <c r="C44" s="6" t="s">
        <v>59</v>
      </c>
      <c r="D44" s="7" t="s">
        <v>60</v>
      </c>
    </row>
    <row r="45" spans="1:8" ht="31.5" x14ac:dyDescent="0.25">
      <c r="A45" s="18" t="s">
        <v>61</v>
      </c>
      <c r="B45" s="12"/>
      <c r="C45" s="20" t="s">
        <v>13</v>
      </c>
      <c r="D45" s="41" t="s">
        <v>62</v>
      </c>
    </row>
    <row r="46" spans="1:8" x14ac:dyDescent="0.25">
      <c r="A46" s="7"/>
      <c r="B46" s="6"/>
    </row>
    <row r="47" spans="1:8" x14ac:dyDescent="0.25">
      <c r="A47" s="7" t="s">
        <v>63</v>
      </c>
      <c r="B47" s="24"/>
      <c r="C47" s="6" t="s">
        <v>64</v>
      </c>
      <c r="D47" s="36" t="s">
        <v>65</v>
      </c>
    </row>
    <row r="48" spans="1:8" x14ac:dyDescent="0.25">
      <c r="A48" s="7"/>
      <c r="B48" s="6"/>
    </row>
    <row r="49" spans="1:4" x14ac:dyDescent="0.25">
      <c r="A49" s="7" t="s">
        <v>66</v>
      </c>
      <c r="B49" s="24"/>
      <c r="C49" s="6" t="s">
        <v>67</v>
      </c>
    </row>
    <row r="50" spans="1:4" x14ac:dyDescent="0.25">
      <c r="A50" s="7"/>
      <c r="B50" s="6"/>
    </row>
    <row r="51" spans="1:4" x14ac:dyDescent="0.25">
      <c r="A51" s="9" t="s">
        <v>68</v>
      </c>
      <c r="B51" s="6"/>
    </row>
    <row r="52" spans="1:4" x14ac:dyDescent="0.25">
      <c r="A52" s="7"/>
      <c r="B52" s="6"/>
    </row>
    <row r="53" spans="1:4" ht="31.5" x14ac:dyDescent="0.25">
      <c r="A53" s="7" t="s">
        <v>69</v>
      </c>
      <c r="B53" s="43"/>
      <c r="C53" s="6" t="s">
        <v>70</v>
      </c>
      <c r="D53" s="16" t="s">
        <v>71</v>
      </c>
    </row>
    <row r="54" spans="1:4" ht="31.5" x14ac:dyDescent="0.25">
      <c r="A54" s="7" t="s">
        <v>72</v>
      </c>
      <c r="B54" s="43"/>
      <c r="C54" s="6" t="s">
        <v>73</v>
      </c>
    </row>
    <row r="55" spans="1:4" ht="31.5" x14ac:dyDescent="0.25">
      <c r="A55" s="7" t="s">
        <v>74</v>
      </c>
      <c r="B55" s="44"/>
      <c r="C55" s="6" t="s">
        <v>75</v>
      </c>
      <c r="D55" s="45" t="s">
        <v>76</v>
      </c>
    </row>
    <row r="56" spans="1:4" x14ac:dyDescent="0.25">
      <c r="A56" s="7"/>
      <c r="B56" s="46"/>
    </row>
    <row r="57" spans="1:4" ht="31.5" x14ac:dyDescent="0.25">
      <c r="A57" s="9" t="s">
        <v>77</v>
      </c>
      <c r="B57" s="46"/>
    </row>
    <row r="58" spans="1:4" hidden="1" x14ac:dyDescent="0.25">
      <c r="A58" s="9"/>
      <c r="B58" s="46"/>
    </row>
    <row r="59" spans="1:4" hidden="1" x14ac:dyDescent="0.25">
      <c r="A59" s="9"/>
      <c r="B59" s="46"/>
    </row>
    <row r="60" spans="1:4" hidden="1" x14ac:dyDescent="0.25">
      <c r="A60" s="9"/>
      <c r="B60" s="46"/>
    </row>
    <row r="61" spans="1:4" hidden="1" x14ac:dyDescent="0.25">
      <c r="A61" s="9"/>
      <c r="B61" s="46"/>
    </row>
    <row r="62" spans="1:4" hidden="1" x14ac:dyDescent="0.25">
      <c r="A62" s="9"/>
      <c r="B62" s="46"/>
    </row>
    <row r="63" spans="1:4" hidden="1" x14ac:dyDescent="0.25">
      <c r="A63" s="9"/>
      <c r="B63" s="46"/>
    </row>
    <row r="64" spans="1:4" hidden="1" x14ac:dyDescent="0.25">
      <c r="A64" s="9"/>
      <c r="B64" s="46"/>
    </row>
    <row r="65" spans="1:16" hidden="1" x14ac:dyDescent="0.25">
      <c r="A65" s="9"/>
      <c r="B65" s="46"/>
    </row>
    <row r="66" spans="1:16" x14ac:dyDescent="0.25">
      <c r="C66" s="6" t="s">
        <v>78</v>
      </c>
    </row>
    <row r="67" spans="1:16" x14ac:dyDescent="0.25">
      <c r="A67" s="7" t="s">
        <v>79</v>
      </c>
      <c r="B67" s="24"/>
    </row>
    <row r="68" spans="1:16" x14ac:dyDescent="0.25">
      <c r="A68" s="7"/>
      <c r="B68" s="24"/>
    </row>
    <row r="69" spans="1:16" x14ac:dyDescent="0.25">
      <c r="A69" s="7" t="s">
        <v>80</v>
      </c>
      <c r="B69" s="24"/>
      <c r="C69" s="6" t="s">
        <v>81</v>
      </c>
      <c r="D69" s="47" t="s">
        <v>82</v>
      </c>
      <c r="E69" s="37" t="s">
        <v>83</v>
      </c>
      <c r="F69" s="37" t="s">
        <v>84</v>
      </c>
      <c r="G69" s="37" t="s">
        <v>85</v>
      </c>
    </row>
    <row r="70" spans="1:16" x14ac:dyDescent="0.25">
      <c r="A70" s="7"/>
      <c r="B70" s="6"/>
      <c r="D70" s="47" t="s">
        <v>86</v>
      </c>
      <c r="E70" s="30">
        <v>596</v>
      </c>
      <c r="F70" s="30">
        <v>158</v>
      </c>
      <c r="G70" s="30">
        <v>19</v>
      </c>
    </row>
    <row r="71" spans="1:16" x14ac:dyDescent="0.25">
      <c r="A71" s="7" t="s">
        <v>87</v>
      </c>
      <c r="B71" s="24"/>
      <c r="C71" s="6" t="s">
        <v>88</v>
      </c>
    </row>
    <row r="72" spans="1:16" x14ac:dyDescent="0.25">
      <c r="A72" s="7"/>
      <c r="B72" s="6"/>
    </row>
    <row r="73" spans="1:16" x14ac:dyDescent="0.25">
      <c r="A73" s="7" t="s">
        <v>89</v>
      </c>
      <c r="B73" s="24"/>
      <c r="C73" s="6" t="s">
        <v>90</v>
      </c>
    </row>
    <row r="74" spans="1:16" x14ac:dyDescent="0.25">
      <c r="A74" s="7"/>
      <c r="B74" s="6"/>
    </row>
    <row r="75" spans="1:16" x14ac:dyDescent="0.25">
      <c r="A75" s="7" t="s">
        <v>91</v>
      </c>
      <c r="B75" s="24"/>
      <c r="C75" s="6" t="s">
        <v>92</v>
      </c>
      <c r="D75" s="36" t="s">
        <v>93</v>
      </c>
      <c r="E75" s="48">
        <v>672</v>
      </c>
      <c r="F75" s="6" t="s">
        <v>45</v>
      </c>
    </row>
    <row r="76" spans="1:16" ht="31.5" x14ac:dyDescent="0.25">
      <c r="A76" s="7" t="s">
        <v>94</v>
      </c>
      <c r="B76" s="6"/>
      <c r="D76" s="7" t="s">
        <v>95</v>
      </c>
      <c r="E76" s="6"/>
      <c r="F76" s="6"/>
    </row>
    <row r="77" spans="1:16" x14ac:dyDescent="0.25">
      <c r="A77" s="7" t="s">
        <v>96</v>
      </c>
      <c r="B77" s="6"/>
    </row>
    <row r="78" spans="1:16" ht="31.5" x14ac:dyDescent="0.25">
      <c r="A78" s="7" t="s">
        <v>97</v>
      </c>
      <c r="B78" s="6"/>
    </row>
    <row r="79" spans="1:16" x14ac:dyDescent="0.25">
      <c r="A79" s="7"/>
      <c r="B79" s="6"/>
      <c r="D79" s="7" t="s">
        <v>98</v>
      </c>
      <c r="E79" s="6"/>
      <c r="F79" s="6"/>
      <c r="G79" s="6" t="s">
        <v>45</v>
      </c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7" t="s">
        <v>99</v>
      </c>
      <c r="B80" s="6"/>
      <c r="D80" s="26" t="s">
        <v>46</v>
      </c>
      <c r="E80" s="27">
        <v>1</v>
      </c>
      <c r="F80" s="27">
        <v>2</v>
      </c>
      <c r="G80" s="27">
        <v>3</v>
      </c>
      <c r="H80" s="27">
        <v>4</v>
      </c>
      <c r="I80" s="27">
        <v>5</v>
      </c>
      <c r="J80" s="27">
        <v>6</v>
      </c>
      <c r="K80" s="27">
        <v>7</v>
      </c>
      <c r="L80" s="27">
        <v>8</v>
      </c>
      <c r="M80" s="1" t="s">
        <v>30</v>
      </c>
      <c r="N80" s="1"/>
      <c r="O80" s="1"/>
      <c r="P80" s="1"/>
    </row>
    <row r="81" spans="1:16" x14ac:dyDescent="0.25">
      <c r="A81" s="7" t="s">
        <v>100</v>
      </c>
      <c r="B81" s="24"/>
      <c r="C81" s="6" t="s">
        <v>101</v>
      </c>
      <c r="D81" s="49" t="s">
        <v>102</v>
      </c>
      <c r="E81" s="30">
        <v>1215</v>
      </c>
      <c r="F81" s="30">
        <v>1644</v>
      </c>
      <c r="G81" s="30">
        <v>2072</v>
      </c>
      <c r="H81" s="30">
        <v>2500</v>
      </c>
      <c r="I81" s="30">
        <v>2929</v>
      </c>
      <c r="J81" s="30">
        <v>3357</v>
      </c>
      <c r="K81" s="30">
        <v>3785</v>
      </c>
      <c r="L81" s="30">
        <v>4214</v>
      </c>
      <c r="M81" s="2">
        <v>429</v>
      </c>
      <c r="N81" s="2"/>
      <c r="O81" s="2"/>
      <c r="P81" s="2"/>
    </row>
    <row r="82" spans="1:16" x14ac:dyDescent="0.25">
      <c r="A82" s="7"/>
      <c r="B82" s="6"/>
    </row>
    <row r="83" spans="1:16" x14ac:dyDescent="0.25">
      <c r="A83" s="32" t="s">
        <v>103</v>
      </c>
      <c r="B83" s="33"/>
      <c r="C83" s="34"/>
      <c r="D83" s="35" t="s">
        <v>104</v>
      </c>
    </row>
    <row r="84" spans="1:16" x14ac:dyDescent="0.25">
      <c r="A84" s="7"/>
      <c r="B84" s="6"/>
    </row>
    <row r="85" spans="1:16" x14ac:dyDescent="0.25">
      <c r="A85" s="9" t="s">
        <v>105</v>
      </c>
      <c r="B85" s="6"/>
      <c r="D85" s="50"/>
    </row>
    <row r="86" spans="1:16" x14ac:dyDescent="0.25">
      <c r="A86" s="7"/>
      <c r="B86" s="6"/>
    </row>
    <row r="87" spans="1:16" x14ac:dyDescent="0.25">
      <c r="A87" s="7" t="s">
        <v>106</v>
      </c>
      <c r="B87" s="24"/>
      <c r="C87" s="6" t="s">
        <v>107</v>
      </c>
    </row>
    <row r="88" spans="1:16" x14ac:dyDescent="0.25">
      <c r="A88" s="7"/>
      <c r="B88" s="6"/>
      <c r="D88" s="50"/>
    </row>
    <row r="89" spans="1:16" x14ac:dyDescent="0.25">
      <c r="A89" s="7" t="s">
        <v>108</v>
      </c>
      <c r="B89" s="24"/>
      <c r="C89" s="6" t="s">
        <v>109</v>
      </c>
    </row>
    <row r="90" spans="1:16" x14ac:dyDescent="0.25">
      <c r="A90" s="7"/>
      <c r="B90" s="6"/>
      <c r="E90" s="6"/>
      <c r="F90" s="6"/>
      <c r="G90" s="6" t="s">
        <v>45</v>
      </c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7" t="s">
        <v>110</v>
      </c>
      <c r="B91" s="24"/>
      <c r="C91" s="6" t="s">
        <v>111</v>
      </c>
      <c r="D91" s="51" t="s">
        <v>46</v>
      </c>
      <c r="E91" s="27">
        <v>1</v>
      </c>
      <c r="F91" s="27">
        <v>2</v>
      </c>
      <c r="G91" s="27">
        <v>3</v>
      </c>
      <c r="H91" s="27">
        <v>4</v>
      </c>
      <c r="I91" s="27">
        <v>5</v>
      </c>
      <c r="J91" s="27">
        <v>6</v>
      </c>
      <c r="K91" s="27">
        <v>7</v>
      </c>
      <c r="L91" s="27">
        <v>8</v>
      </c>
      <c r="M91" s="1" t="s">
        <v>30</v>
      </c>
      <c r="N91" s="1"/>
      <c r="O91" s="1"/>
      <c r="P91" s="1"/>
    </row>
    <row r="92" spans="1:16" x14ac:dyDescent="0.25">
      <c r="A92" s="52" t="s">
        <v>112</v>
      </c>
      <c r="B92" s="6"/>
      <c r="D92" s="51" t="s">
        <v>113</v>
      </c>
      <c r="E92" s="30">
        <v>291</v>
      </c>
      <c r="F92" s="30">
        <v>535</v>
      </c>
      <c r="G92" s="30">
        <v>766</v>
      </c>
      <c r="H92" s="30">
        <v>973</v>
      </c>
      <c r="I92" s="30">
        <v>1155</v>
      </c>
      <c r="J92" s="30">
        <v>1386</v>
      </c>
      <c r="K92" s="30">
        <v>1532</v>
      </c>
      <c r="L92" s="30">
        <v>1751</v>
      </c>
      <c r="M92" s="2">
        <v>219</v>
      </c>
      <c r="N92" s="2"/>
      <c r="O92" s="2"/>
      <c r="P92" s="2"/>
    </row>
    <row r="93" spans="1:16" x14ac:dyDescent="0.25">
      <c r="A93" s="52" t="s">
        <v>114</v>
      </c>
      <c r="B93" s="6"/>
    </row>
    <row r="94" spans="1:16" x14ac:dyDescent="0.25">
      <c r="A94" s="52" t="s">
        <v>115</v>
      </c>
      <c r="B94" s="24"/>
      <c r="C94" s="6" t="s">
        <v>116</v>
      </c>
    </row>
    <row r="95" spans="1:16" x14ac:dyDescent="0.25">
      <c r="A95" s="7"/>
      <c r="B95" s="6"/>
    </row>
    <row r="96" spans="1:16" x14ac:dyDescent="0.25">
      <c r="A96" s="7" t="s">
        <v>117</v>
      </c>
      <c r="B96" s="6"/>
      <c r="D96" s="53"/>
    </row>
    <row r="97" spans="1:4" x14ac:dyDescent="0.25">
      <c r="A97" s="7" t="s">
        <v>118</v>
      </c>
      <c r="B97" s="24"/>
      <c r="C97" s="6" t="s">
        <v>119</v>
      </c>
    </row>
    <row r="98" spans="1:4" x14ac:dyDescent="0.25">
      <c r="A98" s="7"/>
      <c r="B98" s="6"/>
      <c r="D98" s="53"/>
    </row>
    <row r="99" spans="1:4" x14ac:dyDescent="0.25">
      <c r="A99" s="7" t="s">
        <v>120</v>
      </c>
      <c r="B99" s="6"/>
      <c r="D99" s="50"/>
    </row>
    <row r="100" spans="1:4" x14ac:dyDescent="0.25">
      <c r="A100" s="7" t="s">
        <v>121</v>
      </c>
      <c r="B100" s="6"/>
    </row>
    <row r="101" spans="1:4" ht="31.5" x14ac:dyDescent="0.25">
      <c r="A101" s="7" t="s">
        <v>122</v>
      </c>
      <c r="B101" s="24"/>
      <c r="C101" s="6" t="s">
        <v>123</v>
      </c>
      <c r="D101" s="9" t="s">
        <v>124</v>
      </c>
    </row>
    <row r="102" spans="1:4" x14ac:dyDescent="0.25">
      <c r="A102" s="7"/>
      <c r="B102" s="6"/>
    </row>
    <row r="103" spans="1:4" x14ac:dyDescent="0.25">
      <c r="A103" s="54" t="s">
        <v>125</v>
      </c>
      <c r="B103" s="55"/>
      <c r="C103" s="56" t="s">
        <v>126</v>
      </c>
      <c r="D103" s="54"/>
    </row>
    <row r="104" spans="1:4" x14ac:dyDescent="0.25">
      <c r="A104" s="7"/>
      <c r="B104" s="6"/>
    </row>
    <row r="105" spans="1:4" x14ac:dyDescent="0.25">
      <c r="A105" s="7"/>
      <c r="B105" s="6"/>
      <c r="C105" s="57"/>
    </row>
    <row r="106" spans="1:4" x14ac:dyDescent="0.25">
      <c r="A106" s="9" t="s">
        <v>127</v>
      </c>
      <c r="B106" s="6"/>
    </row>
    <row r="107" spans="1:4" x14ac:dyDescent="0.25">
      <c r="A107" s="7"/>
      <c r="B107" s="6"/>
      <c r="C107" s="58"/>
    </row>
    <row r="108" spans="1:4" x14ac:dyDescent="0.25">
      <c r="A108" s="7" t="s">
        <v>128</v>
      </c>
      <c r="B108" s="59"/>
      <c r="C108" s="6" t="s">
        <v>126</v>
      </c>
    </row>
    <row r="109" spans="1:4" x14ac:dyDescent="0.25">
      <c r="A109" s="7"/>
      <c r="B109" s="6"/>
    </row>
    <row r="110" spans="1:4" x14ac:dyDescent="0.25">
      <c r="A110" s="18" t="s">
        <v>129</v>
      </c>
      <c r="B110" s="59"/>
    </row>
    <row r="111" spans="1:4" x14ac:dyDescent="0.25">
      <c r="A111" s="7"/>
      <c r="B111" s="6"/>
      <c r="C111" s="58"/>
    </row>
    <row r="112" spans="1:4" x14ac:dyDescent="0.25">
      <c r="A112" s="7" t="s">
        <v>130</v>
      </c>
      <c r="B112" s="60"/>
      <c r="C112" s="6" t="s">
        <v>131</v>
      </c>
    </row>
    <row r="113" spans="1:16" x14ac:dyDescent="0.25">
      <c r="A113" s="7"/>
      <c r="B113" s="6"/>
    </row>
    <row r="114" spans="1:16" x14ac:dyDescent="0.25">
      <c r="A114" s="7" t="s">
        <v>132</v>
      </c>
      <c r="B114" s="60"/>
      <c r="C114" s="58" t="s">
        <v>133</v>
      </c>
    </row>
    <row r="115" spans="1:16" x14ac:dyDescent="0.25">
      <c r="A115" s="7"/>
      <c r="B115" s="46"/>
    </row>
    <row r="116" spans="1:16" x14ac:dyDescent="0.25">
      <c r="A116" s="7" t="s">
        <v>134</v>
      </c>
      <c r="B116" s="24"/>
      <c r="C116" s="6" t="s">
        <v>135</v>
      </c>
    </row>
    <row r="117" spans="1:16" x14ac:dyDescent="0.25">
      <c r="A117" s="7"/>
      <c r="B117" s="46"/>
      <c r="C117" s="58"/>
    </row>
    <row r="118" spans="1:16" x14ac:dyDescent="0.25">
      <c r="A118" s="7" t="s">
        <v>136</v>
      </c>
      <c r="B118" s="24"/>
      <c r="C118" s="6" t="s">
        <v>137</v>
      </c>
    </row>
    <row r="119" spans="1:16" x14ac:dyDescent="0.25">
      <c r="A119" s="7" t="s">
        <v>138</v>
      </c>
      <c r="B119" s="24"/>
      <c r="C119" s="6" t="s">
        <v>137</v>
      </c>
    </row>
    <row r="120" spans="1:16" x14ac:dyDescent="0.25">
      <c r="A120" s="7"/>
      <c r="B120" s="6"/>
    </row>
    <row r="121" spans="1:16" x14ac:dyDescent="0.25">
      <c r="A121" s="35" t="s">
        <v>139</v>
      </c>
      <c r="B121" s="55"/>
      <c r="C121" s="61"/>
      <c r="D121" s="54"/>
    </row>
    <row r="122" spans="1:16" x14ac:dyDescent="0.25">
      <c r="A122" s="7"/>
      <c r="B122" s="6"/>
    </row>
    <row r="123" spans="1:16" x14ac:dyDescent="0.25">
      <c r="A123" s="62" t="s">
        <v>140</v>
      </c>
      <c r="B123" s="55"/>
      <c r="C123" s="61"/>
      <c r="D123" s="54"/>
    </row>
    <row r="124" spans="1:16" x14ac:dyDescent="0.25">
      <c r="C124" s="58"/>
    </row>
    <row r="125" spans="1:16" ht="16.5" thickBot="1" x14ac:dyDescent="0.3">
      <c r="C125" s="58"/>
      <c r="D125" s="63" t="s">
        <v>141</v>
      </c>
      <c r="E125" s="64" t="s">
        <v>143</v>
      </c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</row>
    <row r="126" spans="1:16" ht="16.5" thickBot="1" x14ac:dyDescent="0.3">
      <c r="D126" s="65" t="s">
        <v>29</v>
      </c>
      <c r="E126" s="66">
        <v>1</v>
      </c>
      <c r="F126" s="66">
        <v>2</v>
      </c>
      <c r="G126" s="66">
        <v>3</v>
      </c>
      <c r="H126" s="67">
        <v>4</v>
      </c>
      <c r="I126" s="66">
        <v>5</v>
      </c>
      <c r="J126" s="66">
        <v>6</v>
      </c>
      <c r="K126" s="66">
        <v>7</v>
      </c>
      <c r="L126" s="67">
        <v>8</v>
      </c>
      <c r="M126" s="68" t="s">
        <v>30</v>
      </c>
      <c r="N126" s="69"/>
      <c r="O126" s="69"/>
      <c r="P126" s="69"/>
    </row>
    <row r="127" spans="1:16" ht="16.5" thickBot="1" x14ac:dyDescent="0.3">
      <c r="C127" s="58"/>
      <c r="D127" s="70" t="s">
        <v>142</v>
      </c>
      <c r="E127" s="71">
        <f>E81*1.3</f>
        <v>1579.5</v>
      </c>
      <c r="F127" s="71">
        <f t="shared" ref="F127:L127" si="1">F81*1.3</f>
        <v>2137.2000000000003</v>
      </c>
      <c r="G127" s="71">
        <f t="shared" si="1"/>
        <v>2693.6</v>
      </c>
      <c r="H127" s="71">
        <f t="shared" si="1"/>
        <v>3250</v>
      </c>
      <c r="I127" s="71">
        <f t="shared" si="1"/>
        <v>3807.7000000000003</v>
      </c>
      <c r="J127" s="71">
        <f t="shared" si="1"/>
        <v>4364.1000000000004</v>
      </c>
      <c r="K127" s="71">
        <f t="shared" si="1"/>
        <v>4920.5</v>
      </c>
      <c r="L127" s="71">
        <f t="shared" si="1"/>
        <v>5478.2</v>
      </c>
      <c r="M127" s="72">
        <v>512</v>
      </c>
      <c r="N127" s="73"/>
      <c r="O127" s="73"/>
      <c r="P127" s="73"/>
    </row>
    <row r="129" spans="1:1" x14ac:dyDescent="0.25">
      <c r="A129" s="64"/>
    </row>
    <row r="130" spans="1:1" x14ac:dyDescent="0.25">
      <c r="A130" s="64"/>
    </row>
    <row r="131" spans="1:1" x14ac:dyDescent="0.25">
      <c r="A131" s="64"/>
    </row>
    <row r="132" spans="1:1" x14ac:dyDescent="0.25">
      <c r="A132" s="64"/>
    </row>
    <row r="133" spans="1:1" x14ac:dyDescent="0.25">
      <c r="A133" s="64"/>
    </row>
  </sheetData>
  <sheetProtection algorithmName="SHA-512" hashValue="xx73H1G4Kf2syOVNIR5uWm0iIoUD/efEkgl0bBYjxhm4fEZf0+YsTwJc1L8WgFoA+55QB3F1VV4Awf8gUDOiZQ==" saltValue="mZ7jdTjQXNGbQe2OID94Yg==" spinCount="100000" sheet="1" objects="1" scenarios="1"/>
  <mergeCells count="9">
    <mergeCell ref="M91:P91"/>
    <mergeCell ref="M92:P92"/>
    <mergeCell ref="M126:P126"/>
    <mergeCell ref="M127:P127"/>
    <mergeCell ref="M21:P21"/>
    <mergeCell ref="S21:V21"/>
    <mergeCell ref="M22:P22"/>
    <mergeCell ref="M80:P80"/>
    <mergeCell ref="M81:P81"/>
  </mergeCells>
  <hyperlinks>
    <hyperlink ref="D12" location="'Helpful Calculator Rules &amp; Regs'!A21" display="Click here for Income rules. Do not include earned income for children 18 going to school at least part-time or for ineligible students.  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Jodie</dc:creator>
  <dc:description/>
  <cp:lastModifiedBy>Jodie</cp:lastModifiedBy>
  <cp:revision>1</cp:revision>
  <dcterms:created xsi:type="dcterms:W3CDTF">2024-05-26T20:32:53Z</dcterms:created>
  <dcterms:modified xsi:type="dcterms:W3CDTF">2024-06-06T21:50:25Z</dcterms:modified>
  <dc:language>en-US</dc:language>
</cp:coreProperties>
</file>